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293bd2b8946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imulatore" sheetId="1" r:id="R813964beafea4404"/>
    <x:sheet xmlns:r="http://schemas.openxmlformats.org/officeDocument/2006/relationships" name="Scenari" sheetId="2" r:id="R8a5ad54db6b54bbb"/>
    <x:sheet xmlns:r="http://schemas.openxmlformats.org/officeDocument/2006/relationships" name="Guida" sheetId="3" r:id="R96b4b14b62814a4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%;[Red](0.0%);-"/>
    <x:numFmt numFmtId="201" formatCode="#,##0.00 &quot;€&quot;;[Red](#,##0.00 &quot;€&quot;);-"/>
  </x:numFmts>
  <x:fonts count="4">
    <x:font>
      <x:sz val="11"/>
      <x:name val="Carlito"/>
    </x:font>
    <x:font>
      <x:b/>
      <x:sz val="15"/>
      <x:color rgb="FFFFFFFF"/>
      <x:name val="Carlito"/>
    </x:font>
    <x:font>
      <x:b/>
      <x:sz val="11"/>
      <x:color rgb="FFFFFFFF"/>
      <x:name val="Carlito"/>
    </x:font>
    <x:font>
      <x:sz val="11"/>
      <x:color rgb="FF0000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7243A"/>
      </x:patternFill>
    </x:fill>
    <x:fill>
      <x:patternFill patternType="solid">
        <x:fgColor rgb="FF087E8B"/>
      </x:patternFill>
    </x:fill>
    <x:fill>
      <x:patternFill patternType="solid">
        <x:fgColor rgb="FFFFF2B3"/>
      </x:patternFill>
    </x:fill>
    <x:fill>
      <x:patternFill patternType="solid">
        <x:fgColor rgb="FFEAF6F7"/>
      </x:patternFill>
    </x:fill>
  </x:fills>
  <x:borders count="2">
    <x:border/>
    <x:border/>
  </x:borders>
  <x:cellStyleXfs count="1">
    <x:xf numFmtId="0" fontId="0" fillId="0" borderId="0"/>
  </x:cellStyleXfs>
  <x:cellXfs count="32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200" fontId="3" fillId="4" borderId="0" xfId="0" applyNumberFormat="1" applyFont="1" applyFill="1" applyBorder="1"/>
    <x:xf numFmtId="200" fontId="3" fillId="4" borderId="1" xfId="0" applyNumberFormat="1" applyFont="1" applyFill="1" applyBorder="1"/>
    <x:xf numFmtId="201" fontId="3" fillId="4" borderId="0" xfId="0" applyNumberFormat="1" applyFont="1" applyFill="1" applyBorder="1"/>
    <x:xf numFmtId="201" fontId="3" fillId="4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5" borderId="0" xfId="0" applyNumberFormat="1" applyFont="1" applyFill="1" applyBorder="1"/>
    <x:xf numFmtId="201" fontId="0" fillId="5" borderId="0" xfId="0" applyNumberFormat="1" applyFont="1" applyFill="1" applyBorder="1"/>
    <x:xf numFmtId="0" fontId="0" fillId="5" borderId="1" xfId="0" applyNumberFormat="1" applyFont="1" applyFill="1" applyBorder="1"/>
    <x:xf numFmtId="201" fontId="0" fillId="5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aa4bd748ff4667" /><Relationship Type="http://schemas.openxmlformats.org/officeDocument/2006/relationships/theme" Target="/xl/theme/theme1.xml" Id="R69885f0f0f1b449c" /><Relationship Type="http://schemas.openxmlformats.org/officeDocument/2006/relationships/sharedStrings" Target="/xl/sharedStrings.xml" Id="R384b7681be634e1d" /><Relationship Type="http://schemas.openxmlformats.org/officeDocument/2006/relationships/worksheet" Target="/xl/worksheets/sheet1.xml" Id="R813964beafea4404" /><Relationship Type="http://schemas.openxmlformats.org/officeDocument/2006/relationships/worksheet" Target="/xl/worksheets/sheet2.xml" Id="R8a5ad54db6b54bbb" /><Relationship Type="http://schemas.openxmlformats.org/officeDocument/2006/relationships/worksheet" Target="/xl/worksheets/sheet3.xml" Id="R96b4b14b62814a4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d1dd4178e47466f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v>Netto / ora</c:v>
          </c:tx>
          <c:cat>
            <c:strRef>
              <c:f>'Scenari'!$A$16:$A$21</c:f>
              <c:strCache>
                <c:ptCount val="0"/>
              </c:strCache>
            </c:strRef>
          </c:cat>
          <c:val>
            <c:numRef>
              <c:f>'Scenari'!$C$16:$C$21</c:f>
              <c:numCache>
                <c:formatCode>General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13</xdr:row>
      <xdr:rowOff>0</xdr:rowOff>
    </xdr:from>
    <xdr:to>
      <xdr:col>13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d1dd4178e47466f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8f0a457239c1476a" /></Relationships>
</file>

<file path=xl/worksheets/sheet1.xml><?xml version="1.0" encoding="utf-8"?>
<x:worksheet xmlns:x="http://schemas.openxmlformats.org/spreadsheetml/2006/main">
  <x:sheetFormatPr defaultRowHeight="15"/>
  <x:cols>
    <x:col min="1" max="1" width="39" hidden="0" customWidth="1"/>
    <x:col min="2" max="2" width="21" hidden="0" customWidth="1"/>
    <x:col min="3" max="3" width="22" hidden="0" customWidth="1"/>
    <x:col min="4" max="4" width="21" hidden="0" customWidth="1"/>
    <x:col min="5" max="5" width="22" hidden="0" customWidth="1"/>
    <x:col min="6" max="6" width="22" hidden="0" customWidth="1"/>
  </x:cols>
  <x:sheetData>
    <x:row r="1" ht="34" customHeight="1">
      <x:c r="A1" s="3" t="str">
        <x:v>BIASTRADER | Il valore del tuo tempo</x:v>
      </x:c>
      <x:c r="B1" s="3"/>
      <x:c r="C1" s="3"/>
      <x:c r="D1" s="3"/>
      <x:c r="E1" s="3"/>
      <x:c r="F1" s="3"/>
    </x:row>
    <x:row r="2" ht="34" customHeight="1">
      <x:c r="A2" s="3"/>
      <x:c r="B2" s="3"/>
      <x:c r="C2" s="3"/>
      <x:c r="D2" s="3"/>
      <x:c r="E2" s="3"/>
      <x:c r="F2" s="3"/>
    </x:row>
    <x:row r="3" ht="21" customHeight="1">
      <x:c r="A3" t="str">
        <x:v>Modifica le celle gialle. Le formule si aggiornano automaticamente.</x:v>
      </x:c>
    </x:row>
    <x:row r="4" ht="21" customHeight="1"/>
    <x:row r="5" ht="25" customHeight="1">
      <x:c r="A5" s="7" t="str">
        <x:v>1 | IPOTESI PERSONALIZZABILI</x:v>
      </x:c>
      <x:c r="B5" s="7"/>
      <x:c r="C5" s="7"/>
      <x:c r="D5" s="7"/>
      <x:c r="E5" s="7"/>
      <x:c r="F5" s="7"/>
    </x:row>
    <x:row r="6" ht="21" customHeight="1">
      <x:c r="A6" t="str">
        <x:v>Capitale impiegato (€)</x:v>
      </x:c>
      <x:c r="B6" s="16" t="n">
        <x:v>30000</x:v>
      </x:c>
    </x:row>
    <x:row r="7" ht="21" customHeight="1">
      <x:c r="A7" t="str">
        <x:v>Profitto / perdita lordo annuo (€)</x:v>
      </x:c>
      <x:c r="B7" s="16" t="n">
        <x:v>12000</x:v>
      </x:c>
    </x:row>
    <x:row r="8" ht="21" customHeight="1">
      <x:c r="A8" t="str">
        <x:v>Aliquota fiscale ipotetica</x:v>
      </x:c>
      <x:c r="B8" s="14" t="n">
        <x:v>0.26</x:v>
      </x:c>
    </x:row>
    <x:row r="9" ht="21" customHeight="1">
      <x:c r="A9" t="str">
        <x:v>Commissioni annue (€)</x:v>
      </x:c>
      <x:c r="B9" s="16" t="n">
        <x:v>500</x:v>
      </x:c>
    </x:row>
    <x:row r="10" ht="21" customHeight="1">
      <x:c r="A10" t="str">
        <x:v>Costi fiscali e software (€)</x:v>
      </x:c>
      <x:c r="B10" s="16" t="n">
        <x:v>250</x:v>
      </x:c>
    </x:row>
    <x:row r="11" ht="21" customHeight="1">
      <x:c r="A11" t="str">
        <x:v>Ore trading al giorno</x:v>
      </x:c>
      <x:c r="B11" s="11" t="n">
        <x:v>2</x:v>
      </x:c>
    </x:row>
    <x:row r="12" ht="21" customHeight="1">
      <x:c r="A12" t="str">
        <x:v>Giornate trading annue</x:v>
      </x:c>
      <x:c r="B12" s="11" t="n">
        <x:v>240</x:v>
      </x:c>
    </x:row>
    <x:row r="13" ht="21" customHeight="1">
      <x:c r="A13" t="str">
        <x:v>Ore annue studio / preparazione</x:v>
      </x:c>
      <x:c r="B13" s="11" t="n">
        <x:v>0</x:v>
      </x:c>
    </x:row>
    <x:row r="14" ht="21" customHeight="1">
      <x:c r="A14" t="str">
        <x:v>Accantonamento pensionistico annuo (€)</x:v>
      </x:c>
      <x:c r="B14" s="16" t="n">
        <x:v>2000</x:v>
      </x:c>
    </x:row>
    <x:row r="15" ht="21" customHeight="1">
      <x:c r="A15" t="str">
        <x:v>Riserva aggiuntiva annua (€)</x:v>
      </x:c>
      <x:c r="B15" s="16" t="n">
        <x:v>0</x:v>
      </x:c>
    </x:row>
    <x:row r="16" ht="21" customHeight="1">
      <x:c r="A16" t="str">
        <x:v>Stipendio netto mensile alternativo (€)</x:v>
      </x:c>
      <x:c r="B16" s="16" t="n">
        <x:v>1500</x:v>
      </x:c>
    </x:row>
    <x:row r="17" ht="21" customHeight="1">
      <x:c r="A17" t="str">
        <x:v>Mensilità annue</x:v>
      </x:c>
      <x:c r="B17" s="11" t="n">
        <x:v>13</x:v>
      </x:c>
    </x:row>
    <x:row r="18" ht="21" customHeight="1">
      <x:c r="A18" t="str">
        <x:v>Ore lavorate al giorno (dipendente)</x:v>
      </x:c>
      <x:c r="B18" s="11" t="n">
        <x:v>8</x:v>
      </x:c>
    </x:row>
    <x:row r="19" ht="21" customHeight="1">
      <x:c r="A19" t="str">
        <x:v>Giorni lavorati annui (dipendente)</x:v>
      </x:c>
      <x:c r="B19" s="11" t="n">
        <x:v>220</x:v>
      </x:c>
    </x:row>
    <x:row r="20" ht="21" customHeight="1"/>
    <x:row r="21" ht="25" customHeight="1">
      <x:c r="A21" s="7" t="str">
        <x:v>2 | RISULTATI ECONOMICI E TEMPO</x:v>
      </x:c>
      <x:c r="B21" s="7"/>
      <x:c r="C21" s="7"/>
      <x:c r="D21" s="7"/>
      <x:c r="E21" s="7"/>
      <x:c r="F21" s="7"/>
    </x:row>
    <x:row r="22" ht="21" customHeight="1">
      <x:c r="A22" t="str">
        <x:v>Rendimento lordo sul capitale</x:v>
      </x:c>
      <x:c r="B22" s="18" t="n">
        <x:f>IFERROR(B7/B6,0)</x:f>
        <x:v>0.4</x:v>
      </x:c>
    </x:row>
    <x:row r="23" ht="21" customHeight="1">
      <x:c r="A23" t="str">
        <x:v>Imposta stimata (solo su utile positivo)</x:v>
      </x:c>
      <x:c r="B23" s="20" t="n">
        <x:f>MAX(0,B7)*B8</x:f>
        <x:v>3120</x:v>
      </x:c>
    </x:row>
    <x:row r="24" ht="21" customHeight="1">
      <x:c r="A24" s="22" t="str">
        <x:v>Netto dopo imposte e costi</x:v>
      </x:c>
      <x:c r="B24" s="23" t="n">
        <x:f>B7-B23-B9-B10</x:f>
        <x:v>8130</x:v>
      </x:c>
    </x:row>
    <x:row r="25" ht="21" customHeight="1">
      <x:c r="A25" t="str">
        <x:v>Ore totali dedicate al trading</x:v>
      </x:c>
      <x:c r="B25" t="n">
        <x:f>B11*B12+B13</x:f>
        <x:v>480</x:v>
      </x:c>
    </x:row>
    <x:row r="26" ht="21" customHeight="1">
      <x:c r="A26" s="22" t="str">
        <x:v>Netto per ora dedicata</x:v>
      </x:c>
      <x:c r="B26" s="23" t="n">
        <x:f>IFERROR(B24/B25,0)</x:f>
        <x:v>16.9375</x:v>
      </x:c>
    </x:row>
    <x:row r="27" ht="21" customHeight="1">
      <x:c r="A27" s="22" t="str">
        <x:v>Disponibile dopo accantonamenti</x:v>
      </x:c>
      <x:c r="B27" s="23" t="n">
        <x:f>B24-B14-B15</x:f>
        <x:v>6130</x:v>
      </x:c>
    </x:row>
    <x:row r="28" ht="21" customHeight="1">
      <x:c r="A28" s="22" t="str">
        <x:v>Disponibile per ora dedicata</x:v>
      </x:c>
      <x:c r="B28" s="23" t="n">
        <x:f>IFERROR(B27/B25,0)</x:f>
        <x:v>12.770833333333334</x:v>
      </x:c>
    </x:row>
    <x:row r="29" ht="21" customHeight="1">
      <x:c r="A29" t="str">
        <x:v>Rendimento netto sul capitale</x:v>
      </x:c>
      <x:c r="B29" s="18" t="n">
        <x:f>IFERROR(B24/B6,0)</x:f>
        <x:v>0.271</x:v>
      </x:c>
    </x:row>
    <x:row r="30" ht="21" customHeight="1">
      <x:c r="A30" t="str">
        <x:v>Reddito netto annuo da lavoro dipendente</x:v>
      </x:c>
      <x:c r="B30" s="20" t="n">
        <x:f>B16*B17</x:f>
        <x:v>19500</x:v>
      </x:c>
    </x:row>
    <x:row r="31" ht="21" customHeight="1">
      <x:c r="A31" s="22" t="str">
        <x:v>Netto per ora lavoro dipendente</x:v>
      </x:c>
      <x:c r="B31" s="23" t="n">
        <x:f>IFERROR(B30/(B18*B19),0)</x:f>
        <x:v>11.079545454545455</x:v>
      </x:c>
    </x:row>
    <x:row r="32" ht="21" customHeight="1">
      <x:c r="A32" t="str">
        <x:v>Differenza tra disponibile trading e stipendio</x:v>
      </x:c>
      <x:c r="B32" s="20" t="n">
        <x:f>B27-B30</x:f>
        <x:v>-13370</x:v>
      </x:c>
    </x:row>
    <x:row r="33" ht="21" customHeight="1"/>
    <x:row r="34" ht="21" customHeight="1"/>
    <x:row r="35" ht="25" customHeight="1">
      <x:c r="A35" s="7" t="str">
        <x:v>3 | LETTURA CORRETTA</x:v>
      </x:c>
      <x:c r="B35" s="7"/>
      <x:c r="C35" s="7"/>
      <x:c r="D35" s="7"/>
      <x:c r="E35" s="7"/>
      <x:c r="F35" s="7"/>
    </x:row>
    <x:row r="36" ht="21" customHeight="1">
      <x:c r="A36" s="26" t="str">
        <x:v>Il profitto non è garantito: puoi perdere anche parte del capitale.</x:v>
      </x:c>
      <x:c r="B36" s="26"/>
      <x:c r="C36" s="26"/>
      <x:c r="D36" s="26"/>
      <x:c r="E36" s="26"/>
      <x:c r="F36" s="26"/>
    </x:row>
    <x:row r="37" ht="21" customHeight="1">
      <x:c r="A37" s="26" t="str">
        <x:v>Il netto orario misura il risultato economico per tempo, non una paga contrattuale.</x:v>
      </x:c>
      <x:c r="B37" s="26"/>
      <x:c r="C37" s="26"/>
      <x:c r="D37" s="26"/>
      <x:c r="E37" s="26"/>
      <x:c r="F37" s="26"/>
    </x:row>
    <x:row r="38" ht="21" customHeight="1">
      <x:c r="A38" s="26" t="str">
        <x:v>L’accantonamento previdenziale resta patrimonio: non è una spesa persa.</x:v>
      </x:c>
      <x:c r="B38" s="26"/>
      <x:c r="C38" s="26"/>
      <x:c r="D38" s="26"/>
      <x:c r="E38" s="26"/>
      <x:c r="F38" s="26"/>
    </x:row>
    <x:row r="39" ht="21" customHeight="1">
      <x:c r="A39" s="26" t="str">
        <x:v>La tassazione al 26% è un’ipotesi semplificata, non consulenza fiscale.</x:v>
      </x:c>
      <x:c r="B39" s="26"/>
      <x:c r="C39" s="26"/>
      <x:c r="D39" s="26"/>
      <x:c r="E39" s="26"/>
      <x:c r="F39" s="26"/>
    </x:row>
    <x:row r="40" ht="21" customHeight="1">
      <x:c r="A40" s="26" t="str">
        <x:v>I contributi pensionistici non maturano automaticamente dai soli profitti finanziari.</x:v>
      </x:c>
      <x:c r="B40" s="26"/>
      <x:c r="C40" s="26"/>
      <x:c r="D40" s="26"/>
      <x:c r="E40" s="26"/>
      <x:c r="F40" s="26"/>
    </x:row>
    <x:row r="41" ht="21" customHeight="1">
      <x:c r="A41" s="26" t="str">
        <x:v>Confronta anche ferie, TFR, malattia, previdenza e stabilità del lavoro.</x:v>
      </x:c>
      <x:c r="B41" s="26"/>
      <x:c r="C41" s="26"/>
      <x:c r="D41" s="26"/>
      <x:c r="E41" s="26"/>
      <x:c r="F41" s="26"/>
    </x:row>
    <x:row r="42" ht="21" customHeight="1"/>
    <x:row r="43" ht="21" customHeight="1"/>
    <x:row r="44" ht="21" customHeight="1"/>
    <x:row r="45" ht="21" customHeight="1"/>
  </x:sheetData>
  <x:mergeCells>
    <x:mergeCell ref="A1:F2"/>
    <x:mergeCell ref="A5:F5"/>
    <x:mergeCell ref="A21:F21"/>
    <x:mergeCell ref="A35:F3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9" hidden="0" customWidth="1"/>
    <x:col min="2" max="2" width="21" hidden="0" customWidth="1"/>
    <x:col min="3" max="3" width="22" hidden="0" customWidth="1"/>
    <x:col min="4" max="4" width="21" hidden="0" customWidth="1"/>
    <x:col min="5" max="5" width="22" hidden="0" customWidth="1"/>
    <x:col min="6" max="6" width="22" hidden="0" customWidth="1"/>
  </x:cols>
  <x:sheetData>
    <x:row r="1" ht="34" customHeight="1">
      <x:c r="A1" s="3" t="str">
        <x:v>BIASTRADER | Confronto degli scenari</x:v>
      </x:c>
      <x:c r="B1" s="3"/>
      <x:c r="C1" s="3"/>
      <x:c r="D1" s="3"/>
      <x:c r="E1" s="3"/>
      <x:c r="F1" s="3"/>
    </x:row>
    <x:row r="2" ht="34" customHeight="1">
      <x:c r="A2" s="3"/>
      <x:c r="B2" s="3"/>
      <x:c r="C2" s="3"/>
      <x:c r="D2" s="3"/>
      <x:c r="E2" s="3"/>
      <x:c r="F2" s="3"/>
    </x:row>
    <x:row r="3" ht="21" customHeight="1">
      <x:c r="A3" t="str">
        <x:v>Gli scenari usano capitale, imposte, costi e ore del Simulatore.</x:v>
      </x:c>
    </x:row>
    <x:row r="4" ht="21" customHeight="1"/>
    <x:row r="5" ht="25" customHeight="1">
      <x:c r="A5" s="7" t="str">
        <x:v>1 | TRE RISULTATI POSSIBILI</x:v>
      </x:c>
      <x:c r="B5" s="7"/>
      <x:c r="C5" s="7"/>
      <x:c r="D5" s="7"/>
      <x:c r="E5" s="7"/>
      <x:c r="F5" s="7"/>
    </x:row>
    <x:row r="6" ht="21" customHeight="1"/>
    <x:row r="7" ht="35" customHeight="1">
      <x:c r="A7" s="29" t="str">
        <x:v>Scenario</x:v>
      </x:c>
      <x:c r="B7" s="29" t="str">
        <x:v>Rendimento lordo</x:v>
      </x:c>
      <x:c r="C7" s="29" t="str">
        <x:v>Profitto lordo (€)</x:v>
      </x:c>
      <x:c r="D7" s="29" t="str">
        <x:v>Netto (€)</x:v>
      </x:c>
      <x:c r="E7" s="29" t="str">
        <x:v>Netto / ora (€)</x:v>
      </x:c>
      <x:c r="F7" s="29" t="str">
        <x:v>Dopo riserve / ora (€)</x:v>
      </x:c>
    </x:row>
    <x:row r="8" ht="21" customHeight="1">
      <x:c r="A8" t="str">
        <x:v>Anno eccellente</x:v>
      </x:c>
      <x:c r="B8" s="14" t="n">
        <x:v>0.4</x:v>
      </x:c>
      <x:c r="C8" s="20" t="n">
        <x:f>'Simulatore'!$B$6*B8</x:f>
        <x:v>12000</x:v>
      </x:c>
      <x:c r="D8" s="20" t="n">
        <x:f>C8-MAX(0,C8)*'Simulatore'!$B$8-'Simulatore'!$B$9-'Simulatore'!$B$10</x:f>
        <x:v>8130</x:v>
      </x:c>
      <x:c r="E8" s="20" t="n">
        <x:f>IFERROR(D8/'Simulatore'!$B$25,0)</x:f>
        <x:v>16.9375</x:v>
      </x:c>
      <x:c r="F8" s="20" t="n">
        <x:f>IFERROR((D8-'Simulatore'!$B$14-'Simulatore'!$B$15)/'Simulatore'!$B$25,0)</x:f>
        <x:v>12.770833333333334</x:v>
      </x:c>
    </x:row>
    <x:row r="9" ht="21" customHeight="1">
      <x:c r="A9" t="str">
        <x:v>Anno moderato</x:v>
      </x:c>
      <x:c r="B9" s="14" t="n">
        <x:v>0.1</x:v>
      </x:c>
      <x:c r="C9" s="20" t="n">
        <x:f>'Simulatore'!$B$6*B9</x:f>
        <x:v>3000</x:v>
      </x:c>
      <x:c r="D9" s="20" t="n">
        <x:f>C9-MAX(0,C9)*'Simulatore'!$B$8-'Simulatore'!$B$9-'Simulatore'!$B$10</x:f>
        <x:v>1470</x:v>
      </x:c>
      <x:c r="E9" s="20" t="n">
        <x:f>IFERROR(D9/'Simulatore'!$B$25,0)</x:f>
        <x:v>3.0625</x:v>
      </x:c>
      <x:c r="F9" s="20" t="n">
        <x:f>IFERROR((D9-'Simulatore'!$B$14-'Simulatore'!$B$15)/'Simulatore'!$B$25,0)</x:f>
        <x:v>-1.1041666666666667</x:v>
      </x:c>
    </x:row>
    <x:row r="10" ht="21" customHeight="1">
      <x:c r="A10" t="str">
        <x:v>Anno negativo</x:v>
      </x:c>
      <x:c r="B10" s="14" t="n">
        <x:v>-0.1</x:v>
      </x:c>
      <x:c r="C10" s="20" t="n">
        <x:f>'Simulatore'!$B$6*B10</x:f>
        <x:v>-3000</x:v>
      </x:c>
      <x:c r="D10" s="20" t="n">
        <x:f>C10-MAX(0,C10)*'Simulatore'!$B$8-'Simulatore'!$B$9-'Simulatore'!$B$10</x:f>
        <x:v>-3750</x:v>
      </x:c>
      <x:c r="E10" s="20" t="n">
        <x:f>IFERROR(D10/'Simulatore'!$B$25,0)</x:f>
        <x:v>-7.8125</x:v>
      </x:c>
      <x:c r="F10" s="20" t="n">
        <x:f>IFERROR((D10-'Simulatore'!$B$14-'Simulatore'!$B$15)/'Simulatore'!$B$25,0)</x:f>
        <x:v>-11.979166666666666</x:v>
      </x:c>
    </x:row>
    <x:row r="11" ht="21" customHeight="1"/>
    <x:row r="12" ht="21" customHeight="1"/>
    <x:row r="13" ht="25" customHeight="1">
      <x:c r="A13" s="7" t="str">
        <x:v>2 | STESSO RISULTATO, TEMPO DIVERSO</x:v>
      </x:c>
      <x:c r="B13" s="7"/>
      <x:c r="C13" s="7"/>
      <x:c r="D13" s="7"/>
      <x:c r="E13" s="7"/>
      <x:c r="F13" s="7"/>
    </x:row>
    <x:row r="14" ht="21" customHeight="1"/>
    <x:row r="15" ht="32" customHeight="1">
      <x:c r="A15" s="29" t="str">
        <x:v>Ore / giorno</x:v>
      </x:c>
      <x:c r="B15" s="29" t="str">
        <x:v>Ore annuali (incl. studio)</x:v>
      </x:c>
      <x:c r="C15" s="29" t="str">
        <x:v>Netto / ora (€)</x:v>
      </x:c>
      <x:c r="D15" s="29" t="str">
        <x:v>Dopo riserve / ora (€)</x:v>
      </x:c>
    </x:row>
    <x:row r="16" ht="21" customHeight="1">
      <x:c r="A16" t="n">
        <x:v>1</x:v>
      </x:c>
      <x:c r="B16" t="n">
        <x:f>A16*'Simulatore'!$B$12+'Simulatore'!$B$13</x:f>
        <x:v>240</x:v>
      </x:c>
      <x:c r="C16" s="20" t="n">
        <x:f>IFERROR('Simulatore'!$B$24/B16,0)</x:f>
        <x:v>33.875</x:v>
      </x:c>
      <x:c r="D16" s="20" t="n">
        <x:f>IFERROR('Simulatore'!$B$27/B16,0)</x:f>
        <x:v>25.541666666666668</x:v>
      </x:c>
    </x:row>
    <x:row r="17" ht="21" customHeight="1">
      <x:c r="A17" t="n">
        <x:v>2</x:v>
      </x:c>
      <x:c r="B17" t="n">
        <x:f>A17*'Simulatore'!$B$12+'Simulatore'!$B$13</x:f>
        <x:v>480</x:v>
      </x:c>
      <x:c r="C17" s="20" t="n">
        <x:f>IFERROR('Simulatore'!$B$24/B17,0)</x:f>
        <x:v>16.9375</x:v>
      </x:c>
      <x:c r="D17" s="20" t="n">
        <x:f>IFERROR('Simulatore'!$B$27/B17,0)</x:f>
        <x:v>12.770833333333334</x:v>
      </x:c>
    </x:row>
    <x:row r="18" ht="21" customHeight="1">
      <x:c r="A18" t="n">
        <x:v>4</x:v>
      </x:c>
      <x:c r="B18" t="n">
        <x:f>A18*'Simulatore'!$B$12+'Simulatore'!$B$13</x:f>
        <x:v>960</x:v>
      </x:c>
      <x:c r="C18" s="20" t="n">
        <x:f>IFERROR('Simulatore'!$B$24/B18,0)</x:f>
        <x:v>8.46875</x:v>
      </x:c>
      <x:c r="D18" s="20" t="n">
        <x:f>IFERROR('Simulatore'!$B$27/B18,0)</x:f>
        <x:v>6.385416666666667</x:v>
      </x:c>
    </x:row>
    <x:row r="19" ht="21" customHeight="1">
      <x:c r="A19" t="n">
        <x:v>6</x:v>
      </x:c>
      <x:c r="B19" t="n">
        <x:f>A19*'Simulatore'!$B$12+'Simulatore'!$B$13</x:f>
        <x:v>1440</x:v>
      </x:c>
      <x:c r="C19" s="20" t="n">
        <x:f>IFERROR('Simulatore'!$B$24/B19,0)</x:f>
        <x:v>5.645833333333333</x:v>
      </x:c>
      <x:c r="D19" s="20" t="n">
        <x:f>IFERROR('Simulatore'!$B$27/B19,0)</x:f>
        <x:v>4.256944444444445</x:v>
      </x:c>
    </x:row>
    <x:row r="20" ht="21" customHeight="1">
      <x:c r="A20" t="n">
        <x:v>8</x:v>
      </x:c>
      <x:c r="B20" t="n">
        <x:f>A20*'Simulatore'!$B$12+'Simulatore'!$B$13</x:f>
        <x:v>1920</x:v>
      </x:c>
      <x:c r="C20" s="20" t="n">
        <x:f>IFERROR('Simulatore'!$B$24/B20,0)</x:f>
        <x:v>4.234375</x:v>
      </x:c>
      <x:c r="D20" s="20" t="n">
        <x:f>IFERROR('Simulatore'!$B$27/B20,0)</x:f>
        <x:v>3.1927083333333335</x:v>
      </x:c>
    </x:row>
    <x:row r="21" ht="21" customHeight="1">
      <x:c r="A21" t="n">
        <x:v>10</x:v>
      </x:c>
      <x:c r="B21" t="n">
        <x:f>A21*'Simulatore'!$B$12+'Simulatore'!$B$13</x:f>
        <x:v>2400</x:v>
      </x:c>
      <x:c r="C21" s="20" t="n">
        <x:f>IFERROR('Simulatore'!$B$24/B21,0)</x:f>
        <x:v>3.3875</x:v>
      </x:c>
      <x:c r="D21" s="20" t="n">
        <x:f>IFERROR('Simulatore'!$B$27/B21,0)</x:f>
        <x:v>2.5541666666666667</x:v>
      </x:c>
    </x:row>
    <x:row r="22" ht="21" customHeight="1"/>
    <x:row r="23" ht="21" customHeight="1"/>
    <x:row r="24" ht="25" customHeight="1">
      <x:c r="A24" s="7" t="str">
        <x:v>NOTA SULLA SIMULAZIONE</x:v>
      </x:c>
      <x:c r="B24" s="7"/>
      <x:c r="C24" s="7"/>
      <x:c r="D24" s="7"/>
      <x:c r="E24" s="7"/>
      <x:c r="F24" s="7"/>
    </x:row>
    <x:row r="25" ht="21" customHeight="1">
      <x:c r="A25" t="str">
        <x:v>Mantenere lo stesso profitto riducendo le ore non è garantito.</x:v>
      </x:c>
    </x:row>
    <x:row r="26" ht="21" customHeight="1">
      <x:c r="A26" t="str">
        <x:v>I rendimenti +40%, +10%, −10% sono ipotesi, non previsioni.</x:v>
      </x:c>
    </x:row>
    <x:row r="27" ht="21" customHeight="1"/>
    <x:row r="28" ht="21" customHeight="1"/>
    <x:row r="29" ht="21" customHeight="1"/>
    <x:row r="30" ht="21" customHeight="1"/>
    <x:row r="31" ht="21" customHeight="1"/>
    <x:row r="32" ht="21" customHeight="1"/>
    <x:row r="33" ht="21" customHeight="1"/>
    <x:row r="34" ht="21" customHeight="1"/>
    <x:row r="35" ht="21" customHeight="1"/>
    <x:row r="36" ht="21" customHeight="1"/>
    <x:row r="37" ht="21" customHeight="1"/>
    <x:row r="38" ht="21" customHeight="1"/>
    <x:row r="39" ht="21" customHeight="1"/>
    <x:row r="40" ht="21" customHeight="1"/>
    <x:row r="41" ht="21" customHeight="1"/>
    <x:row r="42" ht="21" customHeight="1"/>
    <x:row r="43" ht="21" customHeight="1"/>
    <x:row r="44" ht="21" customHeight="1"/>
    <x:row r="45" ht="21" customHeight="1"/>
  </x:sheetData>
  <x:mergeCells>
    <x:mergeCell ref="A1:F2"/>
    <x:mergeCell ref="A5:F5"/>
    <x:mergeCell ref="A13:F13"/>
    <x:mergeCell ref="A24:F24"/>
  </x:mergeCells>
  <x:pageMargins left="0.7" right="0.7" top="0.75" bottom="0.75" header="0.3" footer="0.3"/>
  <x:drawing xmlns:r="http://schemas.openxmlformats.org/officeDocument/2006/relationships" r:id="R8f0a457239c1476a"/>
</x:worksheet>
</file>

<file path=xl/worksheets/sheet3.xml><?xml version="1.0" encoding="utf-8"?>
<x:worksheet xmlns:x="http://schemas.openxmlformats.org/spreadsheetml/2006/main">
  <x:sheetFormatPr defaultRowHeight="15"/>
  <x:cols>
    <x:col min="1" max="1" width="39" hidden="0" customWidth="1"/>
    <x:col min="2" max="2" width="21" hidden="0" customWidth="1"/>
    <x:col min="3" max="3" width="22" hidden="0" customWidth="1"/>
    <x:col min="4" max="4" width="21" hidden="0" customWidth="1"/>
    <x:col min="5" max="5" width="22" hidden="0" customWidth="1"/>
    <x:col min="6" max="6" width="22" hidden="0" customWidth="1"/>
  </x:cols>
  <x:sheetData>
    <x:row r="1" ht="34" customHeight="1">
      <x:c r="A1" s="3" t="str">
        <x:v>BIASTRADER | Guida e metodologia</x:v>
      </x:c>
      <x:c r="B1" s="3"/>
      <x:c r="C1" s="3"/>
      <x:c r="D1" s="3"/>
      <x:c r="E1" s="3"/>
      <x:c r="F1" s="3"/>
    </x:row>
    <x:row r="2" ht="34" customHeight="1">
      <x:c r="A2" s="3"/>
      <x:c r="B2" s="3"/>
      <x:c r="C2" s="3"/>
      <x:c r="D2" s="3"/>
      <x:c r="E2" s="3"/>
      <x:c r="F2" s="3"/>
    </x:row>
    <x:row r="3" ht="21" customHeight="1"/>
    <x:row r="4" ht="21" customHeight="1"/>
    <x:row r="5" ht="25" customHeight="1">
      <x:c r="A5" s="7" t="str">
        <x:v>COME USARE IL FILE</x:v>
      </x:c>
      <x:c r="B5" s="7"/>
      <x:c r="C5" s="7"/>
      <x:c r="D5" s="7"/>
      <x:c r="E5" s="7"/>
      <x:c r="F5" s="7"/>
    </x:row>
    <x:row r="6" ht="21" customHeight="1"/>
    <x:row r="7" ht="21" customHeight="1">
      <x:c r="A7" t="str">
        <x:v>1</x:v>
      </x:c>
      <x:c r="B7" s="26" t="str">
        <x:v>Apri Simulatore e modifica le celle gialle.</x:v>
      </x:c>
      <x:c r="C7" s="26"/>
      <x:c r="D7" s="26"/>
      <x:c r="E7" s="26"/>
      <x:c r="F7" s="26"/>
    </x:row>
    <x:row r="8" ht="21" customHeight="1">
      <x:c r="A8" t="str">
        <x:v>2</x:v>
      </x:c>
      <x:c r="B8" s="26" t="str">
        <x:v>Inserisci risultati reali annuali, commissioni, ore di studio e trading.</x:v>
      </x:c>
      <x:c r="C8" s="26"/>
      <x:c r="D8" s="26"/>
      <x:c r="E8" s="26"/>
      <x:c r="F8" s="26"/>
    </x:row>
    <x:row r="9" ht="21" customHeight="1">
      <x:c r="A9" t="str">
        <x:v>3</x:v>
      </x:c>
      <x:c r="B9" s="26" t="str">
        <x:v>Scegli un accantonamento pensionistico e una riserva prudenziale.</x:v>
      </x:c>
      <x:c r="C9" s="26"/>
      <x:c r="D9" s="26"/>
      <x:c r="E9" s="26"/>
      <x:c r="F9" s="26"/>
    </x:row>
    <x:row r="10" ht="21" customHeight="1">
      <x:c r="A10" t="str">
        <x:v>4</x:v>
      </x:c>
      <x:c r="B10" s="26" t="str">
        <x:v>Confronta con il reddito da lavoro dipendente e guarda Scenari.</x:v>
      </x:c>
      <x:c r="C10" s="26"/>
      <x:c r="D10" s="26"/>
      <x:c r="E10" s="26"/>
      <x:c r="F10" s="26"/>
    </x:row>
    <x:row r="11" ht="21" customHeight="1">
      <x:c r="A11" t="str">
        <x:v>5</x:v>
      </x:c>
      <x:c r="B11" s="26" t="str">
        <x:v>Se fai trading mantenendo il lavoro, non sommare due volte la previdenza.</x:v>
      </x:c>
      <x:c r="C11" s="26"/>
      <x:c r="D11" s="26"/>
      <x:c r="E11" s="26"/>
      <x:c r="F11" s="26"/>
    </x:row>
    <x:row r="12" ht="21" customHeight="1">
      <x:c r="A12" t="str">
        <x:v>6</x:v>
      </x:c>
      <x:c r="B12" s="26" t="str">
        <x:v>L’accantonamento previdenziale è una scelta di pianificazione, non un contributo INPS automatico.</x:v>
      </x:c>
      <x:c r="C12" s="26"/>
      <x:c r="D12" s="26"/>
      <x:c r="E12" s="26"/>
      <x:c r="F12" s="26"/>
    </x:row>
    <x:row r="13" ht="21" customHeight="1"/>
    <x:row r="14" ht="21" customHeight="1"/>
    <x:row r="15" ht="25" customHeight="1">
      <x:c r="A15" s="7" t="str">
        <x:v>AVVERTENZE E IPOTESI</x:v>
      </x:c>
      <x:c r="B15" s="7"/>
      <x:c r="C15" s="7"/>
      <x:c r="D15" s="7"/>
      <x:c r="E15" s="7"/>
      <x:c r="F15" s="7"/>
    </x:row>
    <x:row r="16" ht="21" customHeight="1"/>
    <x:row r="17" ht="21" customHeight="1">
      <x:c r="A17" s="26" t="str">
        <x:v>Il 26% è solo un parametro modificabile: il trattamento fiscale effettivo dipende dal caso concreto.</x:v>
      </x:c>
      <x:c r="B17" s="26"/>
      <x:c r="C17" s="26"/>
      <x:c r="D17" s="26"/>
      <x:c r="E17" s="26"/>
      <x:c r="F17" s="26"/>
    </x:row>
    <x:row r="18" ht="21" customHeight="1">
      <x:c r="A18" s="26" t="str">
        <x:v>Non si modellano compensazioni fiscali di minusvalenze, IVAFE, costi di finanziamento o altre particolarità.</x:v>
      </x:c>
      <x:c r="B18" s="26"/>
      <x:c r="C18" s="26"/>
      <x:c r="D18" s="26"/>
      <x:c r="E18" s="26"/>
      <x:c r="F18" s="26"/>
    </x:row>
    <x:row r="19" ht="21" customHeight="1">
      <x:c r="A19" s="26" t="str">
        <x:v>Un rendimento annuo positivo non è certo; perdite e drawdown possono essere rilevanti.</x:v>
      </x:c>
      <x:c r="B19" s="26"/>
      <x:c r="C19" s="26"/>
      <x:c r="D19" s="26"/>
      <x:c r="E19" s="26"/>
      <x:c r="F19" s="26"/>
    </x:row>
    <x:row r="20" ht="21" customHeight="1">
      <x:c r="A20" s="26" t="str">
        <x:v>Il lavoro dipendente ha tutele e componenti differite non interamente monetizzate nel confronto.</x:v>
      </x:c>
      <x:c r="B20" s="26"/>
      <x:c r="C20" s="26"/>
      <x:c r="D20" s="26"/>
      <x:c r="E20" s="26"/>
      <x:c r="F20" s="26"/>
    </x:row>
    <x:row r="21" ht="21" customHeight="1">
      <x:c r="A21" s="26" t="str">
        <x:v>I 240 giorni operativi, i 220 lavorativi e le 13 mensilità sono ipotesi modificabili.</x:v>
      </x:c>
      <x:c r="B21" s="26"/>
      <x:c r="C21" s="26"/>
      <x:c r="D21" s="26"/>
      <x:c r="E21" s="26"/>
      <x:c r="F21" s="26"/>
    </x:row>
    <x:row r="22" ht="21" customHeight="1">
      <x:c r="A22" s="26" t="str">
        <x:v>Il file è uno strumento educativo, non una raccomandazione finanziaria o previdenziale.</x:v>
      </x:c>
      <x:c r="B22" s="26"/>
      <x:c r="C22" s="26"/>
      <x:c r="D22" s="26"/>
      <x:c r="E22" s="26"/>
      <x:c r="F22" s="26"/>
    </x:row>
    <x:row r="23" ht="21" customHeight="1">
      <x:c r="A23" s="26"/>
      <x:c r="B23" s="26"/>
      <x:c r="C23" s="26"/>
      <x:c r="D23" s="26"/>
      <x:c r="E23" s="26"/>
      <x:c r="F23" s="26"/>
    </x:row>
    <x:row r="24" ht="21" customHeight="1"/>
    <x:row r="25" ht="21" customHeight="1"/>
    <x:row r="26" ht="25" customHeight="1">
      <x:c r="A26" s="7" t="str">
        <x:v>ORIGINE DEI DATI</x:v>
      </x:c>
      <x:c r="B26" s="7"/>
      <x:c r="C26" s="7"/>
      <x:c r="D26" s="7"/>
      <x:c r="E26" s="7"/>
      <x:c r="F26" s="7"/>
    </x:row>
    <x:row r="27" ht="21" customHeight="1">
      <x:c r="A27" s="26" t="str">
        <x:v>Esempio iniziale discusso per BiasTrader: capitale €30.000, utile €12.000, 26%, €500 commissioni, €250 costi.</x:v>
      </x:c>
      <x:c r="B27" s="26"/>
      <x:c r="C27" s="26"/>
      <x:c r="D27" s="26"/>
      <x:c r="E27" s="26"/>
      <x:c r="F27" s="26"/>
    </x:row>
    <x:row r="28" ht="21" customHeight="1">
      <x:c r="A28" s="26" t="str">
        <x:v>Accantonamento €2.000 e confronto stipendio €1.500 sono valori dimostrativi modificabili.</x:v>
      </x:c>
      <x:c r="B28" s="26"/>
      <x:c r="C28" s="26"/>
      <x:c r="D28" s="26"/>
      <x:c r="E28" s="26"/>
      <x:c r="F28" s="26"/>
    </x:row>
    <x:row r="29" ht="21" customHeight="1">
      <x:c r="A29" s="26"/>
      <x:c r="B29" s="26"/>
      <x:c r="C29" s="26"/>
      <x:c r="D29" s="26"/>
      <x:c r="E29" s="26"/>
      <x:c r="F29" s="26"/>
    </x:row>
    <x:row r="30" ht="21" customHeight="1"/>
    <x:row r="31" ht="21" customHeight="1"/>
    <x:row r="32" ht="21" customHeight="1"/>
    <x:row r="33" ht="21" customHeight="1"/>
    <x:row r="34" ht="21" customHeight="1"/>
    <x:row r="35" ht="21" customHeight="1"/>
    <x:row r="36" ht="21" customHeight="1"/>
    <x:row r="37" ht="21" customHeight="1"/>
    <x:row r="38" ht="21" customHeight="1"/>
    <x:row r="39" ht="21" customHeight="1"/>
    <x:row r="40" ht="21" customHeight="1"/>
    <x:row r="41" ht="21" customHeight="1"/>
    <x:row r="42" ht="21" customHeight="1"/>
    <x:row r="43" ht="21" customHeight="1"/>
    <x:row r="44" ht="21" customHeight="1"/>
    <x:row r="45" ht="21" customHeight="1"/>
  </x:sheetData>
  <x:mergeCells>
    <x:mergeCell ref="A1:F2"/>
    <x:mergeCell ref="A5:F5"/>
    <x:mergeCell ref="A15:F15"/>
    <x:mergeCell ref="A26:F26"/>
  </x:mergeCells>
  <x:pageMargins left="0.7" right="0.7" top="0.75" bottom="0.75" header="0.3" footer="0.3"/>
</x:worksheet>
</file>